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fael\Desktop\HC 400 Taskforce\"/>
    </mc:Choice>
  </mc:AlternateContent>
  <xr:revisionPtr revIDLastSave="0" documentId="13_ncr:1_{05FD5BA4-9712-4141-9507-66660468CAD5}" xr6:coauthVersionLast="45" xr6:coauthVersionMax="45" xr10:uidLastSave="{00000000-0000-0000-0000-000000000000}"/>
  <bookViews>
    <workbookView xWindow="-110" yWindow="-110" windowWidth="19420" windowHeight="10420" xr2:uid="{24B4B9D3-AD3D-4B76-8DDA-AD3A246CC0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F12" i="1" s="1"/>
  <c r="G15" i="1" s="1"/>
  <c r="I14" i="1"/>
  <c r="K14" i="1"/>
  <c r="J1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H14" i="1" l="1"/>
  <c r="F13" i="1"/>
  <c r="I15" i="1"/>
  <c r="K15" i="1"/>
  <c r="J15" i="1"/>
  <c r="I16" i="1" l="1"/>
  <c r="G16" i="1"/>
  <c r="L16" i="1"/>
  <c r="M16" i="1" s="1"/>
  <c r="F14" i="1"/>
  <c r="I17" i="1" s="1"/>
  <c r="H15" i="1"/>
  <c r="J16" i="1"/>
  <c r="K16" i="1"/>
  <c r="L17" i="1" l="1"/>
  <c r="M17" i="1" s="1"/>
  <c r="G17" i="1"/>
  <c r="F15" i="1"/>
  <c r="H16" i="1"/>
  <c r="J17" i="1"/>
  <c r="K17" i="1"/>
  <c r="F16" i="1" l="1"/>
  <c r="G19" i="1" s="1"/>
  <c r="G18" i="1"/>
  <c r="L18" i="1"/>
  <c r="M18" i="1" s="1"/>
  <c r="H17" i="1"/>
  <c r="I18" i="1"/>
  <c r="J18" i="1"/>
  <c r="K18" i="1"/>
  <c r="L19" i="1" l="1"/>
  <c r="M19" i="1" s="1"/>
  <c r="F17" i="1"/>
  <c r="G20" i="1" s="1"/>
  <c r="H18" i="1"/>
  <c r="I19" i="1"/>
  <c r="J19" i="1"/>
  <c r="K19" i="1"/>
  <c r="L20" i="1" l="1"/>
  <c r="M20" i="1" s="1"/>
  <c r="F18" i="1"/>
  <c r="G21" i="1" s="1"/>
  <c r="H19" i="1"/>
  <c r="I20" i="1"/>
  <c r="J20" i="1"/>
  <c r="K20" i="1"/>
  <c r="F19" i="1" l="1"/>
  <c r="G22" i="1" s="1"/>
  <c r="L21" i="1"/>
  <c r="M21" i="1" s="1"/>
  <c r="H20" i="1"/>
  <c r="J21" i="1"/>
  <c r="I21" i="1"/>
  <c r="K21" i="1"/>
  <c r="L22" i="1" l="1"/>
  <c r="M22" i="1" s="1"/>
  <c r="F20" i="1"/>
  <c r="G23" i="1" s="1"/>
  <c r="H21" i="1"/>
  <c r="I22" i="1"/>
  <c r="J22" i="1"/>
  <c r="K22" i="1"/>
  <c r="F21" i="1" l="1"/>
  <c r="G24" i="1" s="1"/>
  <c r="L23" i="1"/>
  <c r="M23" i="1" s="1"/>
  <c r="H22" i="1"/>
  <c r="I23" i="1"/>
  <c r="K23" i="1"/>
  <c r="J23" i="1"/>
  <c r="F22" i="1" l="1"/>
  <c r="G25" i="1" s="1"/>
  <c r="L24" i="1"/>
  <c r="M24" i="1" s="1"/>
  <c r="H23" i="1"/>
  <c r="K24" i="1"/>
  <c r="I24" i="1"/>
  <c r="J24" i="1"/>
  <c r="L25" i="1" l="1"/>
  <c r="M25" i="1" s="1"/>
  <c r="F23" i="1"/>
  <c r="G26" i="1" s="1"/>
  <c r="H24" i="1"/>
  <c r="J25" i="1"/>
  <c r="I25" i="1"/>
  <c r="K25" i="1"/>
  <c r="J26" i="1" l="1"/>
  <c r="L26" i="1"/>
  <c r="M26" i="1" s="1"/>
  <c r="F24" i="1"/>
  <c r="G27" i="1" s="1"/>
  <c r="H25" i="1"/>
  <c r="K26" i="1"/>
  <c r="I26" i="1"/>
  <c r="I27" i="1" l="1"/>
  <c r="L27" i="1"/>
  <c r="M27" i="1" s="1"/>
  <c r="F25" i="1"/>
  <c r="G28" i="1" s="1"/>
  <c r="J27" i="1"/>
  <c r="K27" i="1"/>
  <c r="H26" i="1"/>
  <c r="K28" i="1" l="1"/>
  <c r="I28" i="1"/>
  <c r="L28" i="1"/>
  <c r="J28" i="1"/>
  <c r="F26" i="1"/>
  <c r="G29" i="1" s="1"/>
  <c r="M28" i="1"/>
  <c r="H27" i="1"/>
  <c r="L29" i="1"/>
  <c r="M29" i="1" s="1"/>
  <c r="F27" i="1" l="1"/>
  <c r="G30" i="1" s="1"/>
  <c r="K29" i="1"/>
  <c r="I29" i="1"/>
  <c r="J29" i="1"/>
  <c r="H28" i="1"/>
  <c r="J30" i="1" l="1"/>
  <c r="L30" i="1"/>
  <c r="M30" i="1" s="1"/>
  <c r="F28" i="1"/>
  <c r="G31" i="1" s="1"/>
  <c r="K30" i="1"/>
  <c r="I30" i="1"/>
  <c r="H29" i="1"/>
  <c r="K31" i="1" l="1"/>
  <c r="L31" i="1"/>
  <c r="M31" i="1" s="1"/>
  <c r="J31" i="1"/>
  <c r="I31" i="1"/>
  <c r="F29" i="1"/>
  <c r="G32" i="1" s="1"/>
  <c r="I32" i="1"/>
  <c r="H30" i="1"/>
  <c r="L32" i="1" l="1"/>
  <c r="M32" i="1" s="1"/>
  <c r="K32" i="1"/>
  <c r="F30" i="1"/>
  <c r="G33" i="1" s="1"/>
  <c r="J32" i="1"/>
  <c r="H31" i="1"/>
  <c r="F31" i="1" l="1"/>
  <c r="G34" i="1" s="1"/>
  <c r="L33" i="1"/>
  <c r="M33" i="1" s="1"/>
  <c r="I33" i="1"/>
  <c r="K33" i="1"/>
  <c r="J33" i="1"/>
  <c r="L34" i="1"/>
  <c r="M34" i="1" s="1"/>
  <c r="K34" i="1"/>
  <c r="F32" i="1"/>
  <c r="J34" i="1"/>
  <c r="I34" i="1"/>
  <c r="H32" i="1"/>
  <c r="H33" i="1" l="1"/>
  <c r="F33" i="1"/>
  <c r="F34" i="1" s="1"/>
  <c r="H34" i="1" l="1"/>
</calcChain>
</file>

<file path=xl/sharedStrings.xml><?xml version="1.0" encoding="utf-8"?>
<sst xmlns="http://schemas.openxmlformats.org/spreadsheetml/2006/main" count="29" uniqueCount="29">
  <si>
    <t>Date</t>
  </si>
  <si>
    <t>Interval</t>
  </si>
  <si>
    <t>Total Deaths</t>
  </si>
  <si>
    <t>(3/23/20)</t>
  </si>
  <si>
    <t>Lincoln Healthcare Leadership, Southport, 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</si>
  <si>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</si>
  <si>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</si>
  <si>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</si>
  <si>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</si>
  <si>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</si>
  <si>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</si>
  <si>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</si>
  <si>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</si>
  <si>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</si>
  <si>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</si>
  <si>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</si>
  <si>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</si>
  <si>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</si>
  <si>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U.S. Coronavirus Surge Model</t>
  </si>
  <si>
    <t>Weekly Infection Rate</t>
  </si>
  <si>
    <t>Suppression Factor</t>
  </si>
  <si>
    <t>Actual Weekly Infection Rate</t>
  </si>
  <si>
    <t># New  Infections</t>
  </si>
  <si>
    <t># New Recoveries</t>
  </si>
  <si>
    <t># Total Recoveries</t>
  </si>
  <si>
    <t># Hospitalized (15%)</t>
  </si>
  <si>
    <t># ICU (5%)</t>
  </si>
  <si>
    <t># Vents (2.5%)</t>
  </si>
  <si>
    <t>Weekly Deaths (2%)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</si>
</sst>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" fontId="0" fillId="0" borderId="0" xfId="0" applyNumberFormat="1"/>
    <xf numFmtId="164" fontId="0" fillId="0" borderId="0" xfId="1" applyNumberFormat="1" applyFont="1"/>
    <xf numFmtId="164" fontId="0" fillId="2" borderId="0" xfId="1" applyNumberFormat="1" applyFont="1" applyFill="1"/>
    <xf numFmtId="165" fontId="0" fillId="0" borderId="0" xfId="1" applyNumberFormat="1" applyFont="1"/>
    <xf numFmtId="43" fontId="0" fillId="0" borderId="0" xfId="1" applyNumberFormat="1" applyFont="1"/>
    <xf numFmtId="16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  <xf numFmtId="165" fontId="0" fillId="0" borderId="0" xfId="1" applyNumberFormat="1" applyFont="1" applyFill="1"/>
    <xf numFmtId="43" fontId="0" fillId="0" borderId="0" xfId="1" applyNumberFormat="1" applyFont="1" applyFill="1"/>
    <xf numFmtId="164" fontId="0" fillId="3" borderId="0" xfId="1" applyNumberFormat="1" applyFont="1" applyFill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3</xdr:col>
      <xdr:colOff>313690</xdr:colOff>
      <xdr:row>3</xdr:row>
      <xdr:rowOff>42672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9BEC41-F422-4A81-89F6-2CFD63547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95250"/>
          <a:ext cx="1539240" cy="499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9FDE-3BCA-4830-A692-548BE80E8A44}">
  <dimension ref="A5:M34"/>
  <sheetViews>
    <sheetView tabSelected="1" zoomScaleNormal="100" workbookViewId="0">
      <selection activeCell="F5" sqref="F5:F6"/>
    </sheetView>
  </sheetViews>
  <sheetFormatPr defaultRowHeight="14.5" x14ac:dyDescent="0.35"/>
  <cols>
    <col min="1" max="1" width="7.1796875" bestFit="1" customWidth="1"/>
    <col min="2" max="2" width="7.81640625" customWidth="1"/>
    <col min="3" max="3" width="10" customWidth="1"/>
    <col min="4" max="4" width="10.81640625" customWidth="1"/>
    <col min="5" max="5" width="9.6328125" customWidth="1"/>
    <col min="6" max="6" width="11.453125" customWidth="1"/>
    <col min="7" max="8" width="10.81640625" customWidth="1"/>
    <col min="9" max="9" width="12" customWidth="1"/>
    <col min="10" max="10" width="10.1796875" customWidth="1"/>
    <col min="11" max="11" width="9.08984375" customWidth="1"/>
    <col min="12" max="13" width="11" customWidth="1"/>
    <col min="14" max="15" width="6.81640625" customWidth="1"/>
  </cols>
  <sheetData>
    <row r="5" spans="1:13" x14ac:dyDescent="0.35">
      <c r="B5" s="12" t="s">
        <v>18</v>
      </c>
    </row>
    <row r="6" spans="1:13" x14ac:dyDescent="0.35">
      <c r="B6" s="14" t="s">
        <v>3</v>
      </c>
      <c r="C6" s="14"/>
      <c r="D6" s="14"/>
      <c r="E6" s="14"/>
      <c r="F6" s="14"/>
    </row>
    <row r="7" spans="1:13" x14ac:dyDescent="0.35">
      <c r="B7" s="14" t="s">
        <v>4</v>
      </c>
      <c r="C7" s="14"/>
      <c r="D7" s="14"/>
      <c r="E7" s="14"/>
      <c r="F7" s="14"/>
    </row>
    <row r="9" spans="1:13" x14ac:dyDescent="0.35">
      <c r="A9" s="13" t="s">
        <v>5</v>
      </c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</row>
    <row r="10" spans="1:13" s="16" customFormat="1" ht="58" x14ac:dyDescent="0.35">
      <c r="A10" s="15" t="s">
        <v>1</v>
      </c>
      <c r="B10" s="15" t="s">
        <v>0</v>
      </c>
      <c r="C10" s="15" t="s">
        <v>19</v>
      </c>
      <c r="D10" s="15" t="s">
        <v>20</v>
      </c>
      <c r="E10" s="15" t="s">
        <v>21</v>
      </c>
      <c r="F10" s="15" t="s">
        <v>22</v>
      </c>
      <c r="G10" s="15" t="s">
        <v>23</v>
      </c>
      <c r="H10" s="15" t="s">
        <v>24</v>
      </c>
      <c r="I10" s="15" t="s">
        <v>25</v>
      </c>
      <c r="J10" s="15" t="s">
        <v>26</v>
      </c>
      <c r="K10" s="15" t="s">
        <v>27</v>
      </c>
      <c r="L10" s="15" t="s">
        <v>28</v>
      </c>
      <c r="M10" s="15" t="s">
        <v>2</v>
      </c>
    </row>
    <row r="11" spans="1:13" x14ac:dyDescent="0.35">
      <c r="A11">
        <v>0</v>
      </c>
      <c r="B11" s="1">
        <v>43885</v>
      </c>
      <c r="C11" s="4">
        <v>2.5</v>
      </c>
      <c r="D11" s="5">
        <v>1</v>
      </c>
      <c r="E11" s="4">
        <f>+C11*D11</f>
        <v>2.5</v>
      </c>
      <c r="F11" s="2">
        <v>25000</v>
      </c>
      <c r="G11" s="5"/>
      <c r="H11" s="2"/>
      <c r="I11" s="2"/>
      <c r="J11" s="2"/>
      <c r="K11" s="2"/>
      <c r="L11" s="2"/>
      <c r="M11" s="2"/>
    </row>
    <row r="12" spans="1:13" x14ac:dyDescent="0.35">
      <c r="A12">
        <v>1</v>
      </c>
      <c r="B12" s="1">
        <v>43892</v>
      </c>
      <c r="C12" s="4">
        <v>2.5</v>
      </c>
      <c r="D12" s="5">
        <v>1</v>
      </c>
      <c r="E12" s="4">
        <f>+C12*D12</f>
        <v>2.5</v>
      </c>
      <c r="F12" s="2">
        <f>+F11*E11</f>
        <v>62500</v>
      </c>
      <c r="G12" s="2"/>
      <c r="H12" s="2"/>
      <c r="I12" s="2"/>
      <c r="J12" s="2"/>
      <c r="K12" s="2"/>
      <c r="L12" s="2">
        <v>6</v>
      </c>
      <c r="M12" s="2">
        <v>6</v>
      </c>
    </row>
    <row r="13" spans="1:13" x14ac:dyDescent="0.35">
      <c r="A13">
        <f>+A12+1</f>
        <v>2</v>
      </c>
      <c r="B13" s="1">
        <v>43899</v>
      </c>
      <c r="C13" s="4">
        <v>2.5</v>
      </c>
      <c r="D13" s="5">
        <v>0.9</v>
      </c>
      <c r="E13" s="4">
        <f t="shared" ref="E13:E34" si="0">+C13*D13</f>
        <v>2.25</v>
      </c>
      <c r="F13" s="2">
        <f>+F12*E13</f>
        <v>140625</v>
      </c>
      <c r="G13" s="2"/>
      <c r="H13" s="2"/>
      <c r="I13" s="2"/>
      <c r="J13" s="2"/>
      <c r="K13" s="2"/>
      <c r="L13" s="2">
        <v>20</v>
      </c>
      <c r="M13" s="2">
        <v>26</v>
      </c>
    </row>
    <row r="14" spans="1:13" x14ac:dyDescent="0.35">
      <c r="A14">
        <f t="shared" ref="A14:A34" si="1">+A13+1</f>
        <v>3</v>
      </c>
      <c r="B14" s="1">
        <v>43906</v>
      </c>
      <c r="C14" s="4">
        <v>2.5</v>
      </c>
      <c r="D14" s="5">
        <v>0.7</v>
      </c>
      <c r="E14" s="4">
        <f t="shared" si="0"/>
        <v>1.75</v>
      </c>
      <c r="F14" s="2">
        <f t="shared" ref="F14:F27" si="2">+F13*E14</f>
        <v>246093.75</v>
      </c>
      <c r="G14" s="2">
        <f>+F11</f>
        <v>25000</v>
      </c>
      <c r="H14" s="2">
        <f>+H13+G14</f>
        <v>25000</v>
      </c>
      <c r="I14" s="2">
        <f t="shared" ref="I14:I27" si="3">+F11*0.15</f>
        <v>3750</v>
      </c>
      <c r="J14" s="2">
        <f t="shared" ref="J14:J27" si="4">+F11*0.05</f>
        <v>1250</v>
      </c>
      <c r="K14" s="2">
        <f t="shared" ref="K14:K27" si="5">+F11*0.025</f>
        <v>625</v>
      </c>
      <c r="L14" s="2">
        <v>60</v>
      </c>
      <c r="M14" s="2">
        <v>86</v>
      </c>
    </row>
    <row r="15" spans="1:13" x14ac:dyDescent="0.35">
      <c r="A15">
        <f t="shared" si="1"/>
        <v>4</v>
      </c>
      <c r="B15" s="1">
        <v>43913</v>
      </c>
      <c r="C15" s="4">
        <v>2.5</v>
      </c>
      <c r="D15" s="5">
        <v>0.6</v>
      </c>
      <c r="E15" s="4">
        <f t="shared" si="0"/>
        <v>1.5</v>
      </c>
      <c r="F15" s="2">
        <f t="shared" si="2"/>
        <v>369140.625</v>
      </c>
      <c r="G15" s="2">
        <f>+F12</f>
        <v>62500</v>
      </c>
      <c r="H15" s="2">
        <f t="shared" ref="H15:H27" si="6">+H14+G15</f>
        <v>87500</v>
      </c>
      <c r="I15" s="2">
        <f t="shared" si="3"/>
        <v>9375</v>
      </c>
      <c r="J15" s="2">
        <f t="shared" si="4"/>
        <v>3125</v>
      </c>
      <c r="K15" s="2">
        <f t="shared" si="5"/>
        <v>1562.5</v>
      </c>
      <c r="L15" s="2">
        <v>413</v>
      </c>
      <c r="M15" s="2">
        <v>500</v>
      </c>
    </row>
    <row r="16" spans="1:13" x14ac:dyDescent="0.35">
      <c r="A16" s="8">
        <f t="shared" si="1"/>
        <v>5</v>
      </c>
      <c r="B16" s="6">
        <v>43920</v>
      </c>
      <c r="C16" s="4">
        <v>2.5</v>
      </c>
      <c r="D16" s="10">
        <v>0.5</v>
      </c>
      <c r="E16" s="9">
        <f t="shared" si="0"/>
        <v>1.25</v>
      </c>
      <c r="F16" s="7">
        <f t="shared" si="2"/>
        <v>461425.78125</v>
      </c>
      <c r="G16" s="2">
        <f t="shared" ref="G16:G34" si="7">+F13</f>
        <v>140625</v>
      </c>
      <c r="H16" s="7">
        <f t="shared" si="6"/>
        <v>228125</v>
      </c>
      <c r="I16" s="7">
        <f t="shared" si="3"/>
        <v>21093.75</v>
      </c>
      <c r="J16" s="7">
        <f t="shared" si="4"/>
        <v>7031.25</v>
      </c>
      <c r="K16" s="7">
        <f t="shared" si="5"/>
        <v>3515.625</v>
      </c>
      <c r="L16" s="3">
        <f>+F13*0.02</f>
        <v>2812.5</v>
      </c>
      <c r="M16" s="7">
        <f>+L16+M15</f>
        <v>3312.5</v>
      </c>
    </row>
    <row r="17" spans="1:13" x14ac:dyDescent="0.35">
      <c r="A17" s="8">
        <f t="shared" si="1"/>
        <v>6</v>
      </c>
      <c r="B17" s="6">
        <v>43927</v>
      </c>
      <c r="C17" s="4">
        <v>2.5</v>
      </c>
      <c r="D17" s="10">
        <v>0.47</v>
      </c>
      <c r="E17" s="9">
        <f t="shared" si="0"/>
        <v>1.1749999999999998</v>
      </c>
      <c r="F17" s="7">
        <f t="shared" si="2"/>
        <v>542175.29296874988</v>
      </c>
      <c r="G17" s="2">
        <f t="shared" si="7"/>
        <v>246093.75</v>
      </c>
      <c r="H17" s="7">
        <f t="shared" si="6"/>
        <v>474218.75</v>
      </c>
      <c r="I17" s="7">
        <f t="shared" si="3"/>
        <v>36914.0625</v>
      </c>
      <c r="J17" s="7">
        <f t="shared" si="4"/>
        <v>12304.6875</v>
      </c>
      <c r="K17" s="7">
        <f t="shared" si="5"/>
        <v>6152.34375</v>
      </c>
      <c r="L17" s="11">
        <f t="shared" ref="L17:L27" si="8">+F14*0.02</f>
        <v>4921.875</v>
      </c>
      <c r="M17" s="7">
        <f t="shared" ref="M17:M27" si="9">+L17+M16</f>
        <v>8234.375</v>
      </c>
    </row>
    <row r="18" spans="1:13" x14ac:dyDescent="0.35">
      <c r="A18">
        <f t="shared" si="1"/>
        <v>7</v>
      </c>
      <c r="B18" s="1">
        <v>43934</v>
      </c>
      <c r="C18" s="4">
        <v>2.5</v>
      </c>
      <c r="D18" s="5">
        <v>0.43</v>
      </c>
      <c r="E18" s="4">
        <f t="shared" si="0"/>
        <v>1.075</v>
      </c>
      <c r="F18" s="2">
        <f t="shared" si="2"/>
        <v>582838.43994140613</v>
      </c>
      <c r="G18" s="2">
        <f t="shared" si="7"/>
        <v>369140.625</v>
      </c>
      <c r="H18" s="2">
        <f t="shared" si="6"/>
        <v>843359.375</v>
      </c>
      <c r="I18" s="2">
        <f t="shared" si="3"/>
        <v>55371.09375</v>
      </c>
      <c r="J18" s="2">
        <f t="shared" si="4"/>
        <v>18457.03125</v>
      </c>
      <c r="K18" s="2">
        <f t="shared" si="5"/>
        <v>9228.515625</v>
      </c>
      <c r="L18" s="11">
        <f t="shared" si="8"/>
        <v>7382.8125</v>
      </c>
      <c r="M18" s="2">
        <f t="shared" si="9"/>
        <v>15617.1875</v>
      </c>
    </row>
    <row r="19" spans="1:13" x14ac:dyDescent="0.35">
      <c r="A19">
        <f t="shared" si="1"/>
        <v>8</v>
      </c>
      <c r="B19" s="1">
        <v>43941</v>
      </c>
      <c r="C19" s="4">
        <v>2.5</v>
      </c>
      <c r="D19" s="5">
        <v>0.4</v>
      </c>
      <c r="E19" s="4">
        <f t="shared" si="0"/>
        <v>1</v>
      </c>
      <c r="F19" s="2">
        <f t="shared" si="2"/>
        <v>582838.43994140613</v>
      </c>
      <c r="G19" s="2">
        <f t="shared" si="7"/>
        <v>461425.78125</v>
      </c>
      <c r="H19" s="2">
        <f t="shared" si="6"/>
        <v>1304785.15625</v>
      </c>
      <c r="I19" s="2">
        <f t="shared" si="3"/>
        <v>69213.8671875</v>
      </c>
      <c r="J19" s="2">
        <f t="shared" si="4"/>
        <v>23071.2890625</v>
      </c>
      <c r="K19" s="2">
        <f t="shared" si="5"/>
        <v>11535.64453125</v>
      </c>
      <c r="L19" s="11">
        <f t="shared" si="8"/>
        <v>9228.515625</v>
      </c>
      <c r="M19" s="2">
        <f t="shared" si="9"/>
        <v>24845.703125</v>
      </c>
    </row>
    <row r="20" spans="1:13" x14ac:dyDescent="0.35">
      <c r="A20">
        <f t="shared" si="1"/>
        <v>9</v>
      </c>
      <c r="B20" s="1">
        <v>43948</v>
      </c>
      <c r="C20" s="4">
        <v>2.5</v>
      </c>
      <c r="D20" s="5">
        <v>0.4</v>
      </c>
      <c r="E20" s="4">
        <f t="shared" si="0"/>
        <v>1</v>
      </c>
      <c r="F20" s="2">
        <f t="shared" si="2"/>
        <v>582838.43994140613</v>
      </c>
      <c r="G20" s="2">
        <f t="shared" si="7"/>
        <v>542175.29296874988</v>
      </c>
      <c r="H20" s="2">
        <f t="shared" si="6"/>
        <v>1846960.44921875</v>
      </c>
      <c r="I20" s="2">
        <f t="shared" si="3"/>
        <v>81326.293945312485</v>
      </c>
      <c r="J20" s="2">
        <f t="shared" si="4"/>
        <v>27108.764648437496</v>
      </c>
      <c r="K20" s="2">
        <f t="shared" si="5"/>
        <v>13554.382324218748</v>
      </c>
      <c r="L20" s="11">
        <f t="shared" si="8"/>
        <v>10843.505859374998</v>
      </c>
      <c r="M20" s="2">
        <f t="shared" si="9"/>
        <v>35689.208984375</v>
      </c>
    </row>
    <row r="21" spans="1:13" x14ac:dyDescent="0.35">
      <c r="A21">
        <f t="shared" si="1"/>
        <v>10</v>
      </c>
      <c r="B21" s="1">
        <v>43955</v>
      </c>
      <c r="C21" s="4">
        <v>2.5</v>
      </c>
      <c r="D21" s="5">
        <v>0.35</v>
      </c>
      <c r="E21" s="4">
        <f t="shared" si="0"/>
        <v>0.875</v>
      </c>
      <c r="F21" s="2">
        <f t="shared" si="2"/>
        <v>509983.63494873035</v>
      </c>
      <c r="G21" s="2">
        <f t="shared" si="7"/>
        <v>582838.43994140613</v>
      </c>
      <c r="H21" s="2">
        <f t="shared" si="6"/>
        <v>2429798.8891601563</v>
      </c>
      <c r="I21" s="2">
        <f t="shared" si="3"/>
        <v>87425.765991210923</v>
      </c>
      <c r="J21" s="2">
        <f t="shared" si="4"/>
        <v>29141.921997070309</v>
      </c>
      <c r="K21" s="2">
        <f t="shared" si="5"/>
        <v>14570.960998535154</v>
      </c>
      <c r="L21" s="11">
        <f t="shared" si="8"/>
        <v>11656.768798828123</v>
      </c>
      <c r="M21" s="2">
        <f t="shared" si="9"/>
        <v>47345.977783203125</v>
      </c>
    </row>
    <row r="22" spans="1:13" x14ac:dyDescent="0.35">
      <c r="A22">
        <f t="shared" si="1"/>
        <v>11</v>
      </c>
      <c r="B22" s="6">
        <v>43962</v>
      </c>
      <c r="C22" s="4">
        <v>2.5</v>
      </c>
      <c r="D22" s="5">
        <v>0.35</v>
      </c>
      <c r="E22" s="4">
        <f t="shared" si="0"/>
        <v>0.875</v>
      </c>
      <c r="F22" s="2">
        <f t="shared" si="2"/>
        <v>446235.68058013904</v>
      </c>
      <c r="G22" s="2">
        <f t="shared" si="7"/>
        <v>582838.43994140613</v>
      </c>
      <c r="H22" s="2">
        <f t="shared" si="6"/>
        <v>3012637.3291015625</v>
      </c>
      <c r="I22" s="2">
        <f t="shared" si="3"/>
        <v>87425.765991210923</v>
      </c>
      <c r="J22" s="7">
        <f t="shared" si="4"/>
        <v>29141.921997070309</v>
      </c>
      <c r="K22" s="7">
        <f t="shared" si="5"/>
        <v>14570.960998535154</v>
      </c>
      <c r="L22" s="11">
        <f t="shared" si="8"/>
        <v>11656.768798828123</v>
      </c>
      <c r="M22" s="2">
        <f t="shared" si="9"/>
        <v>59002.74658203125</v>
      </c>
    </row>
    <row r="23" spans="1:13" x14ac:dyDescent="0.35">
      <c r="A23">
        <f t="shared" si="1"/>
        <v>12</v>
      </c>
      <c r="B23" s="1">
        <v>43969</v>
      </c>
      <c r="C23" s="4">
        <v>2.5</v>
      </c>
      <c r="D23" s="5">
        <v>0.25</v>
      </c>
      <c r="E23" s="4">
        <f t="shared" si="0"/>
        <v>0.625</v>
      </c>
      <c r="F23" s="2">
        <f t="shared" si="2"/>
        <v>278897.30036258692</v>
      </c>
      <c r="G23" s="2">
        <f t="shared" si="7"/>
        <v>582838.43994140613</v>
      </c>
      <c r="H23" s="2">
        <f t="shared" si="6"/>
        <v>3595475.7690429688</v>
      </c>
      <c r="I23" s="2">
        <f t="shared" si="3"/>
        <v>87425.765991210923</v>
      </c>
      <c r="J23" s="2">
        <f t="shared" si="4"/>
        <v>29141.921997070309</v>
      </c>
      <c r="K23" s="2">
        <f t="shared" si="5"/>
        <v>14570.960998535154</v>
      </c>
      <c r="L23" s="11">
        <f t="shared" si="8"/>
        <v>11656.768798828123</v>
      </c>
      <c r="M23" s="2">
        <f t="shared" si="9"/>
        <v>70659.515380859375</v>
      </c>
    </row>
    <row r="24" spans="1:13" x14ac:dyDescent="0.35">
      <c r="A24">
        <f t="shared" si="1"/>
        <v>13</v>
      </c>
      <c r="B24" s="1">
        <v>43976</v>
      </c>
      <c r="C24" s="4">
        <v>2.5</v>
      </c>
      <c r="D24" s="5">
        <v>0.25</v>
      </c>
      <c r="E24" s="4">
        <f t="shared" si="0"/>
        <v>0.625</v>
      </c>
      <c r="F24" s="2">
        <f t="shared" si="2"/>
        <v>174310.81272661683</v>
      </c>
      <c r="G24" s="2">
        <f t="shared" si="7"/>
        <v>509983.63494873035</v>
      </c>
      <c r="H24" s="2">
        <f t="shared" si="6"/>
        <v>4105459.4039916992</v>
      </c>
      <c r="I24" s="2">
        <f t="shared" si="3"/>
        <v>76497.545242309556</v>
      </c>
      <c r="J24" s="2">
        <f t="shared" si="4"/>
        <v>25499.18174743652</v>
      </c>
      <c r="K24" s="2">
        <f t="shared" si="5"/>
        <v>12749.59087371826</v>
      </c>
      <c r="L24" s="11">
        <f t="shared" si="8"/>
        <v>10199.672698974608</v>
      </c>
      <c r="M24" s="2">
        <f t="shared" si="9"/>
        <v>80859.188079833984</v>
      </c>
    </row>
    <row r="25" spans="1:13" x14ac:dyDescent="0.35">
      <c r="A25">
        <f t="shared" si="1"/>
        <v>14</v>
      </c>
      <c r="B25" s="1">
        <v>43983</v>
      </c>
      <c r="C25" s="4">
        <v>2.5</v>
      </c>
      <c r="D25" s="5">
        <v>0.3</v>
      </c>
      <c r="E25" s="4">
        <f t="shared" si="0"/>
        <v>0.75</v>
      </c>
      <c r="F25" s="2">
        <f t="shared" si="2"/>
        <v>130733.10954496262</v>
      </c>
      <c r="G25" s="2">
        <f t="shared" si="7"/>
        <v>446235.68058013904</v>
      </c>
      <c r="H25" s="2">
        <f t="shared" si="6"/>
        <v>4551695.0845718384</v>
      </c>
      <c r="I25" s="2">
        <f t="shared" si="3"/>
        <v>66935.352087020859</v>
      </c>
      <c r="J25" s="2">
        <f t="shared" si="4"/>
        <v>22311.784029006954</v>
      </c>
      <c r="K25" s="2">
        <f t="shared" si="5"/>
        <v>11155.892014503477</v>
      </c>
      <c r="L25" s="11">
        <f t="shared" si="8"/>
        <v>8924.7136116027814</v>
      </c>
      <c r="M25" s="2">
        <f t="shared" si="9"/>
        <v>89783.901691436768</v>
      </c>
    </row>
    <row r="26" spans="1:13" x14ac:dyDescent="0.35">
      <c r="A26">
        <f t="shared" si="1"/>
        <v>15</v>
      </c>
      <c r="B26" s="1">
        <v>43990</v>
      </c>
      <c r="C26" s="4">
        <v>2.5</v>
      </c>
      <c r="D26" s="5">
        <v>0.35</v>
      </c>
      <c r="E26" s="4">
        <f t="shared" si="0"/>
        <v>0.875</v>
      </c>
      <c r="F26" s="2">
        <f t="shared" si="2"/>
        <v>114391.47085184228</v>
      </c>
      <c r="G26" s="2">
        <f t="shared" si="7"/>
        <v>278897.30036258692</v>
      </c>
      <c r="H26" s="2">
        <f t="shared" si="6"/>
        <v>4830592.3849344254</v>
      </c>
      <c r="I26" s="2">
        <f t="shared" si="3"/>
        <v>41834.595054388039</v>
      </c>
      <c r="J26" s="2">
        <f t="shared" si="4"/>
        <v>13944.865018129347</v>
      </c>
      <c r="K26" s="2">
        <f t="shared" si="5"/>
        <v>6972.4325090646735</v>
      </c>
      <c r="L26" s="11">
        <f t="shared" si="8"/>
        <v>5577.9460072517386</v>
      </c>
      <c r="M26" s="2">
        <f t="shared" si="9"/>
        <v>95361.847698688507</v>
      </c>
    </row>
    <row r="27" spans="1:13" x14ac:dyDescent="0.35">
      <c r="A27">
        <f t="shared" si="1"/>
        <v>16</v>
      </c>
      <c r="B27" s="1">
        <v>43997</v>
      </c>
      <c r="C27" s="4">
        <v>2.5</v>
      </c>
      <c r="D27" s="5">
        <v>0.4</v>
      </c>
      <c r="E27" s="4">
        <f t="shared" si="0"/>
        <v>1</v>
      </c>
      <c r="F27" s="2">
        <f t="shared" si="2"/>
        <v>114391.47085184228</v>
      </c>
      <c r="G27" s="2">
        <f t="shared" si="7"/>
        <v>174310.81272661683</v>
      </c>
      <c r="H27" s="2">
        <f t="shared" si="6"/>
        <v>5004903.1976610422</v>
      </c>
      <c r="I27" s="2">
        <f t="shared" si="3"/>
        <v>26146.621908992525</v>
      </c>
      <c r="J27" s="2">
        <f t="shared" si="4"/>
        <v>8715.5406363308412</v>
      </c>
      <c r="K27" s="2">
        <f t="shared" si="5"/>
        <v>4357.7703181654206</v>
      </c>
      <c r="L27" s="3">
        <f t="shared" si="8"/>
        <v>3486.2162545323367</v>
      </c>
      <c r="M27" s="2">
        <f t="shared" si="9"/>
        <v>98848.063953220844</v>
      </c>
    </row>
    <row r="28" spans="1:13" x14ac:dyDescent="0.35">
      <c r="A28">
        <f t="shared" si="1"/>
        <v>17</v>
      </c>
      <c r="B28" s="1">
        <v>44004</v>
      </c>
      <c r="C28" s="4">
        <v>2.5</v>
      </c>
      <c r="D28" s="5">
        <v>0.4</v>
      </c>
      <c r="E28" s="4">
        <f t="shared" si="0"/>
        <v>1</v>
      </c>
      <c r="F28" s="2">
        <f t="shared" ref="F28:F34" si="10">+F27*E28</f>
        <v>114391.47085184228</v>
      </c>
      <c r="G28" s="2">
        <f t="shared" si="7"/>
        <v>130733.10954496262</v>
      </c>
      <c r="H28" s="2">
        <f t="shared" ref="H28:H34" si="11">+H27+G28</f>
        <v>5135636.3072060049</v>
      </c>
      <c r="I28" s="2">
        <f t="shared" ref="I28:I34" si="12">+F25*0.15</f>
        <v>19609.966431744393</v>
      </c>
      <c r="J28" s="2">
        <f t="shared" ref="J28:J34" si="13">+F25*0.05</f>
        <v>6536.6554772481313</v>
      </c>
      <c r="K28" s="2">
        <f t="shared" ref="K28:K34" si="14">+F25*0.025</f>
        <v>3268.3277386240657</v>
      </c>
      <c r="L28" s="3">
        <f t="shared" ref="L28:L34" si="15">+F25*0.02</f>
        <v>2614.6621908992524</v>
      </c>
      <c r="M28" s="2">
        <f t="shared" ref="M28:M34" si="16">+L28+M27</f>
        <v>101462.7261441201</v>
      </c>
    </row>
    <row r="29" spans="1:13" x14ac:dyDescent="0.35">
      <c r="A29">
        <f t="shared" si="1"/>
        <v>18</v>
      </c>
      <c r="B29" s="1">
        <v>44011</v>
      </c>
      <c r="C29" s="4">
        <v>2.5</v>
      </c>
      <c r="D29" s="5">
        <v>0.4</v>
      </c>
      <c r="E29" s="4">
        <f t="shared" si="0"/>
        <v>1</v>
      </c>
      <c r="F29" s="2">
        <f t="shared" si="10"/>
        <v>114391.47085184228</v>
      </c>
      <c r="G29" s="2">
        <f t="shared" si="7"/>
        <v>114391.47085184228</v>
      </c>
      <c r="H29" s="2">
        <f t="shared" si="11"/>
        <v>5250027.7780578472</v>
      </c>
      <c r="I29" s="2">
        <f t="shared" si="12"/>
        <v>17158.720627776343</v>
      </c>
      <c r="J29" s="2">
        <f t="shared" si="13"/>
        <v>5719.5735425921148</v>
      </c>
      <c r="K29" s="2">
        <f t="shared" si="14"/>
        <v>2859.7867712960574</v>
      </c>
      <c r="L29" s="7">
        <f t="shared" si="15"/>
        <v>2287.8294170368458</v>
      </c>
      <c r="M29" s="2">
        <f t="shared" si="16"/>
        <v>103750.55556115694</v>
      </c>
    </row>
    <row r="30" spans="1:13" x14ac:dyDescent="0.35">
      <c r="A30">
        <f t="shared" si="1"/>
        <v>19</v>
      </c>
      <c r="B30" s="1">
        <v>44018</v>
      </c>
      <c r="C30" s="4">
        <v>2.5</v>
      </c>
      <c r="D30" s="5">
        <v>0.4</v>
      </c>
      <c r="E30" s="4">
        <f t="shared" si="0"/>
        <v>1</v>
      </c>
      <c r="F30" s="2">
        <f t="shared" si="10"/>
        <v>114391.47085184228</v>
      </c>
      <c r="G30" s="2">
        <f t="shared" si="7"/>
        <v>114391.47085184228</v>
      </c>
      <c r="H30" s="2">
        <f t="shared" si="11"/>
        <v>5364419.2489096895</v>
      </c>
      <c r="I30" s="2">
        <f t="shared" si="12"/>
        <v>17158.720627776343</v>
      </c>
      <c r="J30" s="2">
        <f t="shared" si="13"/>
        <v>5719.5735425921148</v>
      </c>
      <c r="K30" s="2">
        <f t="shared" si="14"/>
        <v>2859.7867712960574</v>
      </c>
      <c r="L30" s="7">
        <f t="shared" si="15"/>
        <v>2287.8294170368458</v>
      </c>
      <c r="M30" s="2">
        <f t="shared" si="16"/>
        <v>106038.38497819379</v>
      </c>
    </row>
    <row r="31" spans="1:13" x14ac:dyDescent="0.35">
      <c r="A31">
        <f t="shared" si="1"/>
        <v>20</v>
      </c>
      <c r="B31" s="1">
        <v>44025</v>
      </c>
      <c r="C31" s="4">
        <v>2.5</v>
      </c>
      <c r="D31" s="5">
        <v>0.4</v>
      </c>
      <c r="E31" s="4">
        <f t="shared" si="0"/>
        <v>1</v>
      </c>
      <c r="F31" s="2">
        <f t="shared" si="10"/>
        <v>114391.47085184228</v>
      </c>
      <c r="G31" s="2">
        <f t="shared" si="7"/>
        <v>114391.47085184228</v>
      </c>
      <c r="H31" s="2">
        <f t="shared" si="11"/>
        <v>5478810.7197615318</v>
      </c>
      <c r="I31" s="2">
        <f t="shared" si="12"/>
        <v>17158.720627776343</v>
      </c>
      <c r="J31" s="2">
        <f t="shared" si="13"/>
        <v>5719.5735425921148</v>
      </c>
      <c r="K31" s="2">
        <f t="shared" si="14"/>
        <v>2859.7867712960574</v>
      </c>
      <c r="L31" s="7">
        <f t="shared" si="15"/>
        <v>2287.8294170368458</v>
      </c>
      <c r="M31" s="2">
        <f t="shared" si="16"/>
        <v>108326.21439523064</v>
      </c>
    </row>
    <row r="32" spans="1:13" x14ac:dyDescent="0.35">
      <c r="A32">
        <f t="shared" si="1"/>
        <v>21</v>
      </c>
      <c r="B32" s="1">
        <v>44032</v>
      </c>
      <c r="C32" s="4">
        <v>2.5</v>
      </c>
      <c r="D32" s="5">
        <v>0.4</v>
      </c>
      <c r="E32" s="4">
        <f t="shared" si="0"/>
        <v>1</v>
      </c>
      <c r="F32" s="2">
        <f t="shared" si="10"/>
        <v>114391.47085184228</v>
      </c>
      <c r="G32" s="2">
        <f t="shared" si="7"/>
        <v>114391.47085184228</v>
      </c>
      <c r="H32" s="2">
        <f t="shared" si="11"/>
        <v>5593202.1906133741</v>
      </c>
      <c r="I32" s="2">
        <f t="shared" si="12"/>
        <v>17158.720627776343</v>
      </c>
      <c r="J32" s="2">
        <f t="shared" si="13"/>
        <v>5719.5735425921148</v>
      </c>
      <c r="K32" s="2">
        <f t="shared" si="14"/>
        <v>2859.7867712960574</v>
      </c>
      <c r="L32" s="7">
        <f t="shared" si="15"/>
        <v>2287.8294170368458</v>
      </c>
      <c r="M32" s="2">
        <f t="shared" si="16"/>
        <v>110614.04381226748</v>
      </c>
    </row>
    <row r="33" spans="1:13" x14ac:dyDescent="0.35">
      <c r="A33">
        <f t="shared" si="1"/>
        <v>22</v>
      </c>
      <c r="B33" s="1">
        <v>44039</v>
      </c>
      <c r="C33" s="4">
        <v>2.5</v>
      </c>
      <c r="D33" s="5">
        <v>0.4</v>
      </c>
      <c r="E33" s="4">
        <f t="shared" si="0"/>
        <v>1</v>
      </c>
      <c r="F33" s="2">
        <f t="shared" si="10"/>
        <v>114391.47085184228</v>
      </c>
      <c r="G33" s="2">
        <f t="shared" si="7"/>
        <v>114391.47085184228</v>
      </c>
      <c r="H33" s="2">
        <f t="shared" si="11"/>
        <v>5707593.6614652164</v>
      </c>
      <c r="I33" s="2">
        <f t="shared" si="12"/>
        <v>17158.720627776343</v>
      </c>
      <c r="J33" s="2">
        <f t="shared" si="13"/>
        <v>5719.5735425921148</v>
      </c>
      <c r="K33" s="2">
        <f t="shared" si="14"/>
        <v>2859.7867712960574</v>
      </c>
      <c r="L33" s="7">
        <f t="shared" si="15"/>
        <v>2287.8294170368458</v>
      </c>
      <c r="M33" s="2">
        <f t="shared" si="16"/>
        <v>112901.87322930433</v>
      </c>
    </row>
    <row r="34" spans="1:13" x14ac:dyDescent="0.35">
      <c r="A34">
        <f t="shared" si="1"/>
        <v>23</v>
      </c>
      <c r="B34" s="1">
        <v>44046</v>
      </c>
      <c r="C34" s="4">
        <v>2.5</v>
      </c>
      <c r="D34" s="5">
        <v>0.4</v>
      </c>
      <c r="E34" s="4">
        <f t="shared" si="0"/>
        <v>1</v>
      </c>
      <c r="F34" s="2">
        <f t="shared" si="10"/>
        <v>114391.47085184228</v>
      </c>
      <c r="G34" s="2">
        <f t="shared" si="7"/>
        <v>114391.47085184228</v>
      </c>
      <c r="H34" s="2">
        <f t="shared" si="11"/>
        <v>5821985.1323170587</v>
      </c>
      <c r="I34" s="2">
        <f t="shared" si="12"/>
        <v>17158.720627776343</v>
      </c>
      <c r="J34" s="2">
        <f t="shared" si="13"/>
        <v>5719.5735425921148</v>
      </c>
      <c r="K34" s="2">
        <f t="shared" si="14"/>
        <v>2859.7867712960574</v>
      </c>
      <c r="L34" s="7">
        <f t="shared" si="15"/>
        <v>2287.8294170368458</v>
      </c>
      <c r="M34" s="2">
        <f t="shared" si="16"/>
        <v>115189.70264634117</v>
      </c>
    </row>
  </sheetData>
  <pageMargins left="0.7" right="0.7" top="0.75" bottom="0.75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Ellis</dc:creator>
  <cp:lastModifiedBy>Amy Rafael</cp:lastModifiedBy>
  <dcterms:created xsi:type="dcterms:W3CDTF">2020-03-14T20:43:53Z</dcterms:created>
  <dcterms:modified xsi:type="dcterms:W3CDTF">2020-03-23T19:37:22Z</dcterms:modified>
</cp:coreProperties>
</file>